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1446D220-FC22-4973-92FD-82462420CBB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анкета" sheetId="3" r:id="rId1"/>
  </sheets>
  <definedNames>
    <definedName name="_xlnm._FilterDatabase" localSheetId="0" hidden="1">анкета!$A$2:$E$13</definedName>
    <definedName name="_xlnm.Print_Area" localSheetId="0">анкета!$A$1:$G$100</definedName>
  </definedNames>
  <calcPr calcId="191029"/>
</workbook>
</file>

<file path=xl/calcChain.xml><?xml version="1.0" encoding="utf-8"?>
<calcChain xmlns="http://schemas.openxmlformats.org/spreadsheetml/2006/main">
  <c r="B95" i="3" l="1"/>
  <c r="D18" i="3"/>
  <c r="D17" i="3"/>
  <c r="D19" i="3"/>
  <c r="D20" i="3"/>
  <c r="D21" i="3"/>
  <c r="D22" i="3"/>
  <c r="D23" i="3"/>
  <c r="D24" i="3"/>
  <c r="D25" i="3"/>
  <c r="D26" i="3"/>
  <c r="D5" i="3"/>
  <c r="D6" i="3"/>
  <c r="E6" i="3" s="1"/>
  <c r="D7" i="3"/>
  <c r="E7" i="3" s="1"/>
  <c r="D8" i="3"/>
  <c r="D9" i="3"/>
  <c r="D10" i="3"/>
  <c r="E10" i="3" s="1"/>
  <c r="D11" i="3"/>
  <c r="E11" i="3" s="1"/>
  <c r="D12" i="3"/>
  <c r="D13" i="3"/>
  <c r="D4" i="3"/>
  <c r="E4" i="3" s="1"/>
  <c r="E5" i="3"/>
  <c r="E8" i="3"/>
  <c r="E9" i="3"/>
  <c r="E12" i="3"/>
  <c r="E13" i="3"/>
  <c r="C67" i="3"/>
  <c r="B67" i="3"/>
  <c r="D57" i="3"/>
  <c r="D58" i="3"/>
  <c r="D59" i="3"/>
  <c r="D60" i="3"/>
  <c r="D61" i="3"/>
  <c r="D62" i="3"/>
  <c r="D63" i="3"/>
  <c r="D64" i="3"/>
  <c r="D65" i="3"/>
  <c r="D56" i="3"/>
  <c r="D44" i="3"/>
  <c r="D45" i="3"/>
  <c r="D46" i="3"/>
  <c r="D47" i="3"/>
  <c r="D48" i="3"/>
  <c r="D49" i="3"/>
  <c r="D50" i="3"/>
  <c r="D51" i="3"/>
  <c r="D52" i="3"/>
  <c r="D43" i="3"/>
  <c r="D31" i="3"/>
  <c r="D32" i="3"/>
  <c r="D33" i="3"/>
  <c r="D34" i="3"/>
  <c r="D35" i="3"/>
  <c r="D36" i="3"/>
  <c r="D37" i="3"/>
  <c r="D38" i="3"/>
  <c r="D39" i="3"/>
  <c r="D30" i="3"/>
</calcChain>
</file>

<file path=xl/sharedStrings.xml><?xml version="1.0" encoding="utf-8"?>
<sst xmlns="http://schemas.openxmlformats.org/spreadsheetml/2006/main" count="55" uniqueCount="48">
  <si>
    <t xml:space="preserve">Мониторинг качества финансового менеджмента главных распорядителей средств местного бюджета, главных администраторов доходов </t>
  </si>
  <si>
    <t>Фактическое количество сотрудников, осуществляющих финансово-экономическую деятельность ГРБС, обладающих дипломами о высшем образовании по экономическим направлениям или о профессиональной переподготовке по экономическим направлениям подготовки (специальностям), не имеющих дипломов кандидата или доктора экономических наук, по состоянию на 1 января текущего финансового года</t>
  </si>
  <si>
    <t>Фактическое количество сотрудников, осуществляющих финансово-экономическую деятельность ГРБС, обладающих дипломами о среднем профессиональном образовании по экономическим направлениям подготовки (специальностям) или обладающих дипломами о высшем профессиональном образовании, но, не имеющих дипломов о высшем экономическом образовании или о профессиональной переподготовке по экономическим направлениям подготовки (специальностям), по состоянию на 1 января года текущего финансового года</t>
  </si>
  <si>
    <t>Общее фактическое количество сотрудников, осуществляющих финансово-экономическую деятельность ГРБС, по состоянию на 1 января текущего финансового года</t>
  </si>
  <si>
    <t>Количество сотрудников, осуществляющих финансово-экономическую деятельность ГРБС, обладающих свидетельствами (сертификатами, удостоверениями) о прохождении повышения квалификации в области экономики и финансов в течение трех лет, предшествующих текущему финансовому году</t>
  </si>
  <si>
    <t>Фактическое количество сотрудников, осуществляющих финансово-экономическую деятельность ГРБС, по состоянию на 1 января текущего финансового года</t>
  </si>
  <si>
    <t>Общее количество должностей сотрудников, осуществляющих финансово-экономическую деятельность ГРБС по штатному расписанию, по состоянию на 1 января текущего финансового года</t>
  </si>
  <si>
    <t>Количество сотрудников, осуществляющих финансово-экономическую деятельность ГРБС, имеющих стаж работы в финансово-экономической сфере более трех лет, по состоянию на 1 января текущего финансового года</t>
  </si>
  <si>
    <t>Объем кредиторской задолженности ГРБС и подведомственных ему муниципальных учреждений на начало текущего года</t>
  </si>
  <si>
    <t>Объем кредиторской задолженности ГРБС и подведомственных ему учреждений по состоянию на 1 число года, следующего за отчетным</t>
  </si>
  <si>
    <t>Объем просроченной кредиторской задолженности ГРБС и подведомственных ПБС по расходам на конец отчетного периода</t>
  </si>
  <si>
    <t xml:space="preserve">Р=(1,2Nh + 0,9Ns)x 100
N                                                           </t>
  </si>
  <si>
    <t>Nh</t>
  </si>
  <si>
    <t>Ns</t>
  </si>
  <si>
    <t xml:space="preserve">N  </t>
  </si>
  <si>
    <t xml:space="preserve"> </t>
  </si>
  <si>
    <t>n</t>
  </si>
  <si>
    <t xml:space="preserve">N </t>
  </si>
  <si>
    <r>
      <t>N</t>
    </r>
    <r>
      <rPr>
        <sz val="8"/>
        <color theme="1"/>
        <rFont val="Times New Roman"/>
        <family val="1"/>
        <charset val="204"/>
      </rPr>
      <t>1</t>
    </r>
  </si>
  <si>
    <t>N</t>
  </si>
  <si>
    <t>Р8=Кт топ – Кт тнг</t>
  </si>
  <si>
    <t xml:space="preserve">Кт топ </t>
  </si>
  <si>
    <t xml:space="preserve">Кт тнг </t>
  </si>
  <si>
    <t xml:space="preserve">Дата возврата остатков </t>
  </si>
  <si>
    <t xml:space="preserve">если до 15 рабочих дней </t>
  </si>
  <si>
    <r>
      <t xml:space="preserve">324+324К( Остаток на </t>
    </r>
    <r>
      <rPr>
        <b/>
        <sz val="12"/>
        <color theme="1"/>
        <rFont val="Times New Roman"/>
        <family val="1"/>
        <charset val="204"/>
      </rPr>
      <t>01 января 2021</t>
    </r>
    <r>
      <rPr>
        <sz val="12"/>
        <color theme="1"/>
        <rFont val="Times New Roman"/>
        <family val="1"/>
        <charset val="204"/>
      </rPr>
      <t>года)</t>
    </r>
  </si>
  <si>
    <t xml:space="preserve">Р16≥120%  -5
100% ≤Р16&lt;120% -3
Р16&lt; 100% -1
</t>
  </si>
  <si>
    <t>Р</t>
  </si>
  <si>
    <t>5.1</t>
  </si>
  <si>
    <t>5.2</t>
  </si>
  <si>
    <t xml:space="preserve">Р17=100%-5
100%&lt;Р17≥80%-3
Р17&lt;80%-1
</t>
  </si>
  <si>
    <t>5.3</t>
  </si>
  <si>
    <t xml:space="preserve">Р18=100%-5
100%&lt;Р18≥80%-3
Р18&lt;80%-1
</t>
  </si>
  <si>
    <t>5.4</t>
  </si>
  <si>
    <t xml:space="preserve">Р19≥50%-5
Р19&lt;50%-1
</t>
  </si>
  <si>
    <t>3.3</t>
  </si>
  <si>
    <t xml:space="preserve">Р8&lt;0 (снижение Кт задолженности)-5
Р8=0 (Кт задолженность не изменилась)-4
Р8&gt;0 (допущен рост Кт задолженности)-2
</t>
  </si>
  <si>
    <t>3.4</t>
  </si>
  <si>
    <t>Р (тыс.руб)</t>
  </si>
  <si>
    <t xml:space="preserve">Р9 = 0 -5
Р9 &gt; 0-0
</t>
  </si>
  <si>
    <t>2.2</t>
  </si>
  <si>
    <t xml:space="preserve">Р5=100%-5
Р5&lt;100%-0
</t>
  </si>
  <si>
    <t>Объемы доходов по возврату целевых остатков прошлых лет в краевой бюджет по сроку возврата в течение первых 15 рабочих дней отчетного финансового года по данным Отчета об использовании межбюджетных трансфертов из краевого бюджета, районом (ф.0503324,0503324К),</t>
  </si>
  <si>
    <t xml:space="preserve">Кассовое исполнение по доходам по возврату целевых остатков прошлых лет в краевой бюджет по сроку возврата в течение первых 15 рабочих дней отчетного финансового года. </t>
  </si>
  <si>
    <t xml:space="preserve">6 264,00 (121.003.036) -  26.01.2023
7 250,00 (122.003.043) -  20.01.2023
</t>
  </si>
  <si>
    <t xml:space="preserve">309,24 (122.003.007) -18.01.2023 
3 377,93  (122.003.053) -18.01.2023
</t>
  </si>
  <si>
    <t>Заместитель начальника отдела, заведующий сектором учета и отчетности</t>
  </si>
  <si>
    <t>О.М. Осипенко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</si>
</sst>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4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3" fillId="0" borderId="1" xfId="0" applyFont="1" applyBorder="1" applyAlignment="1">
      <alignment horizontal="center" wrapText="1"/>
    </xf>
    <xf numFmtId="0" fontId="2" fillId="0" borderId="0" xfId="0" applyFont="1"/>
    <xf numFmtId="0" fontId="5" fillId="0" borderId="1" xfId="0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2" fontId="1" fillId="0" borderId="2" xfId="0" applyNumberFormat="1" applyFont="1" applyBorder="1"/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1</xdr:col>
      <xdr:colOff>289560</xdr:colOff>
      <xdr:row>16</xdr:row>
      <xdr:rowOff>30480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1862" y="7348483"/>
          <a:ext cx="289560" cy="354549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14</xdr:row>
      <xdr:rowOff>0</xdr:rowOff>
    </xdr:from>
    <xdr:to>
      <xdr:col>3</xdr:col>
      <xdr:colOff>1356360</xdr:colOff>
      <xdr:row>14</xdr:row>
      <xdr:rowOff>289560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8120" y="5920740"/>
          <a:ext cx="1356360" cy="289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27</xdr:row>
      <xdr:rowOff>0</xdr:rowOff>
    </xdr:from>
    <xdr:to>
      <xdr:col>3</xdr:col>
      <xdr:colOff>1196340</xdr:colOff>
      <xdr:row>27</xdr:row>
      <xdr:rowOff>251460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818120" y="10317480"/>
          <a:ext cx="1196340" cy="251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40</xdr:row>
      <xdr:rowOff>0</xdr:rowOff>
    </xdr:from>
    <xdr:to>
      <xdr:col>3</xdr:col>
      <xdr:colOff>1158240</xdr:colOff>
      <xdr:row>40</xdr:row>
      <xdr:rowOff>289560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8120" y="13845540"/>
          <a:ext cx="1158240" cy="289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83</xdr:row>
      <xdr:rowOff>0</xdr:rowOff>
    </xdr:from>
    <xdr:to>
      <xdr:col>1</xdr:col>
      <xdr:colOff>281940</xdr:colOff>
      <xdr:row>83</xdr:row>
      <xdr:rowOff>266700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24840" y="29237940"/>
          <a:ext cx="28194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83</xdr:row>
      <xdr:rowOff>0</xdr:rowOff>
    </xdr:from>
    <xdr:to>
      <xdr:col>2</xdr:col>
      <xdr:colOff>259080</xdr:colOff>
      <xdr:row>83</xdr:row>
      <xdr:rowOff>266700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78580" y="29237940"/>
          <a:ext cx="25908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"/>
  <sheetViews>
    <sheetView tabSelected="1" topLeftCell="A72" zoomScale="70" zoomScaleNormal="70" zoomScaleSheetLayoutView="87" workbookViewId="0">
      <selection activeCell="F83" sqref="F83"/>
    </sheetView>
  </sheetViews>
  <sheetFormatPr defaultColWidth="9.08984375" defaultRowHeight="14" x14ac:dyDescent="0.3"/>
  <cols>
    <col min="1" max="1" width="9.08984375" style="13"/>
    <col min="2" max="2" width="37.81640625" style="2" customWidth="1"/>
    <col min="3" max="3" width="33.54296875" style="2" customWidth="1"/>
    <col min="4" max="4" width="28.54296875" style="2" customWidth="1"/>
    <col min="5" max="5" width="22.54296875" style="2" customWidth="1"/>
    <col min="6" max="6" width="20.453125" style="2" customWidth="1"/>
    <col min="7" max="7" width="0.90625" style="2" customWidth="1"/>
    <col min="8" max="16384" width="9.08984375" style="2"/>
  </cols>
  <sheetData>
    <row r="1" spans="1:6" ht="42" customHeight="1" x14ac:dyDescent="0.3">
      <c r="B1" s="53" t="s">
        <v>0</v>
      </c>
      <c r="C1" s="53"/>
      <c r="D1" s="53"/>
      <c r="E1" s="53"/>
      <c r="F1" s="23"/>
    </row>
    <row r="2" spans="1:6" s="51" customFormat="1" ht="246.65" customHeight="1" x14ac:dyDescent="0.35">
      <c r="A2" s="47">
        <v>1</v>
      </c>
      <c r="B2" s="48" t="s">
        <v>1</v>
      </c>
      <c r="C2" s="48" t="s">
        <v>2</v>
      </c>
      <c r="D2" s="49" t="s">
        <v>3</v>
      </c>
      <c r="E2" s="50" t="s">
        <v>11</v>
      </c>
      <c r="F2" s="52" t="s">
        <v>26</v>
      </c>
    </row>
    <row r="3" spans="1:6" s="1" customFormat="1" ht="31.75" customHeight="1" x14ac:dyDescent="0.35">
      <c r="A3" s="36" t="s">
        <v>28</v>
      </c>
      <c r="B3" s="15" t="s">
        <v>12</v>
      </c>
      <c r="C3" s="15" t="s">
        <v>13</v>
      </c>
      <c r="D3" s="16" t="s">
        <v>14</v>
      </c>
      <c r="E3" s="17" t="s">
        <v>27</v>
      </c>
      <c r="F3" s="33"/>
    </row>
    <row r="4" spans="1:6" s="3" customFormat="1" ht="16.25" customHeight="1" x14ac:dyDescent="0.4">
      <c r="A4" s="24">
        <v>901</v>
      </c>
      <c r="B4" s="25">
        <v>8</v>
      </c>
      <c r="C4" s="25">
        <v>1</v>
      </c>
      <c r="D4" s="6">
        <f>SUM(B4+C4)</f>
        <v>9</v>
      </c>
      <c r="E4" s="28">
        <f>((1.2*B4+0.9*C4)/D4)*100</f>
        <v>116.66666666666667</v>
      </c>
      <c r="F4" s="32">
        <v>3</v>
      </c>
    </row>
    <row r="5" spans="1:6" s="3" customFormat="1" ht="16.25" customHeight="1" x14ac:dyDescent="0.4">
      <c r="A5" s="24">
        <v>902</v>
      </c>
      <c r="B5" s="25">
        <v>8</v>
      </c>
      <c r="C5" s="25">
        <v>1</v>
      </c>
      <c r="D5" s="6">
        <f t="shared" ref="D5:D13" si="0">SUM(B5+C5)</f>
        <v>9</v>
      </c>
      <c r="E5" s="28">
        <f t="shared" ref="E5:E13" si="1">((1.2*B5+0.9*C5)/D5)*100</f>
        <v>116.66666666666667</v>
      </c>
      <c r="F5" s="32">
        <v>3</v>
      </c>
    </row>
    <row r="6" spans="1:6" s="3" customFormat="1" ht="16.25" customHeight="1" x14ac:dyDescent="0.4">
      <c r="A6" s="24">
        <v>905</v>
      </c>
      <c r="B6" s="25">
        <v>3</v>
      </c>
      <c r="C6" s="25">
        <v>0</v>
      </c>
      <c r="D6" s="6">
        <f t="shared" si="0"/>
        <v>3</v>
      </c>
      <c r="E6" s="28">
        <f t="shared" si="1"/>
        <v>120</v>
      </c>
      <c r="F6" s="32">
        <v>5</v>
      </c>
    </row>
    <row r="7" spans="1:6" s="3" customFormat="1" ht="16.25" customHeight="1" x14ac:dyDescent="0.4">
      <c r="A7" s="24">
        <v>910</v>
      </c>
      <c r="B7" s="25">
        <v>8</v>
      </c>
      <c r="C7" s="25">
        <v>1</v>
      </c>
      <c r="D7" s="6">
        <f t="shared" si="0"/>
        <v>9</v>
      </c>
      <c r="E7" s="28">
        <f t="shared" si="1"/>
        <v>116.66666666666667</v>
      </c>
      <c r="F7" s="32">
        <v>3</v>
      </c>
    </row>
    <row r="8" spans="1:6" s="3" customFormat="1" ht="16.25" customHeight="1" x14ac:dyDescent="0.4">
      <c r="A8" s="24">
        <v>921</v>
      </c>
      <c r="B8" s="25">
        <v>8</v>
      </c>
      <c r="C8" s="25">
        <v>1</v>
      </c>
      <c r="D8" s="6">
        <f t="shared" si="0"/>
        <v>9</v>
      </c>
      <c r="E8" s="28">
        <f t="shared" si="1"/>
        <v>116.66666666666667</v>
      </c>
      <c r="F8" s="32">
        <v>3</v>
      </c>
    </row>
    <row r="9" spans="1:6" s="3" customFormat="1" ht="16.25" customHeight="1" x14ac:dyDescent="0.4">
      <c r="A9" s="24">
        <v>925</v>
      </c>
      <c r="B9" s="25">
        <v>38</v>
      </c>
      <c r="C9" s="25">
        <v>5</v>
      </c>
      <c r="D9" s="6">
        <f t="shared" si="0"/>
        <v>43</v>
      </c>
      <c r="E9" s="28">
        <f t="shared" si="1"/>
        <v>116.51162790697676</v>
      </c>
      <c r="F9" s="32">
        <v>3</v>
      </c>
    </row>
    <row r="10" spans="1:6" s="3" customFormat="1" ht="16.25" customHeight="1" x14ac:dyDescent="0.4">
      <c r="A10" s="24">
        <v>926</v>
      </c>
      <c r="B10" s="25">
        <v>13</v>
      </c>
      <c r="C10" s="25">
        <v>0</v>
      </c>
      <c r="D10" s="6">
        <f t="shared" si="0"/>
        <v>13</v>
      </c>
      <c r="E10" s="28">
        <f t="shared" si="1"/>
        <v>120</v>
      </c>
      <c r="F10" s="32">
        <v>5</v>
      </c>
    </row>
    <row r="11" spans="1:6" s="3" customFormat="1" ht="16.25" customHeight="1" x14ac:dyDescent="0.4">
      <c r="A11" s="24">
        <v>929</v>
      </c>
      <c r="B11" s="25">
        <v>13</v>
      </c>
      <c r="C11" s="25">
        <v>0</v>
      </c>
      <c r="D11" s="6">
        <f t="shared" si="0"/>
        <v>13</v>
      </c>
      <c r="E11" s="28">
        <f t="shared" si="1"/>
        <v>120</v>
      </c>
      <c r="F11" s="32">
        <v>5</v>
      </c>
    </row>
    <row r="12" spans="1:6" s="3" customFormat="1" ht="16.25" customHeight="1" x14ac:dyDescent="0.4">
      <c r="A12" s="24">
        <v>934</v>
      </c>
      <c r="B12" s="25">
        <v>13</v>
      </c>
      <c r="C12" s="25">
        <v>0</v>
      </c>
      <c r="D12" s="6">
        <f t="shared" si="0"/>
        <v>13</v>
      </c>
      <c r="E12" s="28">
        <f t="shared" si="1"/>
        <v>120</v>
      </c>
      <c r="F12" s="32">
        <v>5</v>
      </c>
    </row>
    <row r="13" spans="1:6" s="3" customFormat="1" ht="16.25" customHeight="1" x14ac:dyDescent="0.4">
      <c r="A13" s="24">
        <v>953</v>
      </c>
      <c r="B13" s="25">
        <v>38</v>
      </c>
      <c r="C13" s="25">
        <v>5</v>
      </c>
      <c r="D13" s="6">
        <f t="shared" si="0"/>
        <v>43</v>
      </c>
      <c r="E13" s="28">
        <f t="shared" si="1"/>
        <v>116.51162790697676</v>
      </c>
      <c r="F13" s="32">
        <v>3</v>
      </c>
    </row>
    <row r="14" spans="1:6" s="3" customFormat="1" ht="16.25" customHeight="1" x14ac:dyDescent="0.4">
      <c r="A14" s="14"/>
      <c r="B14" s="6"/>
      <c r="C14" s="6"/>
      <c r="D14" s="6"/>
      <c r="E14" s="18"/>
      <c r="F14" s="31"/>
    </row>
    <row r="15" spans="1:6" s="5" customFormat="1" ht="116.4" customHeight="1" x14ac:dyDescent="0.3">
      <c r="A15" s="4">
        <v>2</v>
      </c>
      <c r="B15" s="9" t="s">
        <v>4</v>
      </c>
      <c r="C15" s="7" t="s">
        <v>3</v>
      </c>
      <c r="D15" s="19"/>
      <c r="E15" s="4" t="s">
        <v>30</v>
      </c>
    </row>
    <row r="16" spans="1:6" s="5" customFormat="1" ht="25.25" customHeight="1" x14ac:dyDescent="0.35">
      <c r="A16" s="36" t="s">
        <v>29</v>
      </c>
      <c r="B16" s="20" t="s">
        <v>15</v>
      </c>
      <c r="C16" s="16" t="s">
        <v>14</v>
      </c>
      <c r="D16" s="33" t="s">
        <v>27</v>
      </c>
      <c r="E16" s="4"/>
    </row>
    <row r="17" spans="1:5" ht="18.649999999999999" customHeight="1" x14ac:dyDescent="0.35">
      <c r="A17" s="24">
        <v>901</v>
      </c>
      <c r="B17" s="25">
        <v>3</v>
      </c>
      <c r="C17" s="25">
        <v>9</v>
      </c>
      <c r="D17" s="41">
        <f>(B17/C17)*100</f>
        <v>33.333333333333329</v>
      </c>
      <c r="E17" s="38">
        <v>1</v>
      </c>
    </row>
    <row r="18" spans="1:5" ht="18.649999999999999" customHeight="1" x14ac:dyDescent="0.35">
      <c r="A18" s="24">
        <v>902</v>
      </c>
      <c r="B18" s="25">
        <v>3</v>
      </c>
      <c r="C18" s="25">
        <v>9</v>
      </c>
      <c r="D18" s="41">
        <f>(B18/C18)*100</f>
        <v>33.333333333333329</v>
      </c>
      <c r="E18" s="38">
        <v>1</v>
      </c>
    </row>
    <row r="19" spans="1:5" ht="18.649999999999999" customHeight="1" x14ac:dyDescent="0.35">
      <c r="A19" s="24">
        <v>905</v>
      </c>
      <c r="B19" s="25">
        <v>1</v>
      </c>
      <c r="C19" s="25">
        <v>3</v>
      </c>
      <c r="D19" s="41">
        <f t="shared" ref="D19:D26" si="2">(B19/C19)*100</f>
        <v>33.333333333333329</v>
      </c>
      <c r="E19" s="38">
        <v>1</v>
      </c>
    </row>
    <row r="20" spans="1:5" ht="18.649999999999999" customHeight="1" x14ac:dyDescent="0.35">
      <c r="A20" s="24">
        <v>910</v>
      </c>
      <c r="B20" s="25">
        <v>3</v>
      </c>
      <c r="C20" s="25">
        <v>9</v>
      </c>
      <c r="D20" s="41">
        <f t="shared" si="2"/>
        <v>33.333333333333329</v>
      </c>
      <c r="E20" s="38">
        <v>1</v>
      </c>
    </row>
    <row r="21" spans="1:5" ht="18.649999999999999" customHeight="1" x14ac:dyDescent="0.35">
      <c r="A21" s="24">
        <v>921</v>
      </c>
      <c r="B21" s="25">
        <v>3</v>
      </c>
      <c r="C21" s="25">
        <v>9</v>
      </c>
      <c r="D21" s="41">
        <f t="shared" si="2"/>
        <v>33.333333333333329</v>
      </c>
      <c r="E21" s="38">
        <v>1</v>
      </c>
    </row>
    <row r="22" spans="1:5" ht="18.649999999999999" customHeight="1" x14ac:dyDescent="0.35">
      <c r="A22" s="24">
        <v>925</v>
      </c>
      <c r="B22" s="25">
        <v>36</v>
      </c>
      <c r="C22" s="25">
        <v>43</v>
      </c>
      <c r="D22" s="41">
        <f t="shared" si="2"/>
        <v>83.720930232558146</v>
      </c>
      <c r="E22" s="38">
        <v>3</v>
      </c>
    </row>
    <row r="23" spans="1:5" ht="18.649999999999999" customHeight="1" x14ac:dyDescent="0.35">
      <c r="A23" s="24">
        <v>926</v>
      </c>
      <c r="B23" s="25">
        <v>5</v>
      </c>
      <c r="C23" s="25">
        <v>13</v>
      </c>
      <c r="D23" s="41">
        <f t="shared" si="2"/>
        <v>38.461538461538467</v>
      </c>
      <c r="E23" s="38">
        <v>1</v>
      </c>
    </row>
    <row r="24" spans="1:5" ht="18.649999999999999" customHeight="1" x14ac:dyDescent="0.35">
      <c r="A24" s="24">
        <v>929</v>
      </c>
      <c r="B24" s="25">
        <v>5</v>
      </c>
      <c r="C24" s="25">
        <v>13</v>
      </c>
      <c r="D24" s="41">
        <f t="shared" si="2"/>
        <v>38.461538461538467</v>
      </c>
      <c r="E24" s="38">
        <v>1</v>
      </c>
    </row>
    <row r="25" spans="1:5" ht="18.649999999999999" customHeight="1" x14ac:dyDescent="0.35">
      <c r="A25" s="24">
        <v>934</v>
      </c>
      <c r="B25" s="25">
        <v>5</v>
      </c>
      <c r="C25" s="25">
        <v>13</v>
      </c>
      <c r="D25" s="41">
        <f t="shared" si="2"/>
        <v>38.461538461538467</v>
      </c>
      <c r="E25" s="38">
        <v>1</v>
      </c>
    </row>
    <row r="26" spans="1:5" ht="18.649999999999999" customHeight="1" x14ac:dyDescent="0.35">
      <c r="A26" s="14">
        <v>953</v>
      </c>
      <c r="B26" s="25">
        <v>36</v>
      </c>
      <c r="C26" s="25">
        <v>43</v>
      </c>
      <c r="D26" s="41">
        <f t="shared" si="2"/>
        <v>83.720930232558146</v>
      </c>
      <c r="E26" s="38">
        <v>3</v>
      </c>
    </row>
    <row r="27" spans="1:5" ht="18.649999999999999" customHeight="1" x14ac:dyDescent="0.3">
      <c r="A27" s="14"/>
      <c r="B27" s="6"/>
      <c r="C27" s="6"/>
      <c r="D27" s="6"/>
      <c r="E27" s="37"/>
    </row>
    <row r="28" spans="1:5" s="5" customFormat="1" ht="114.65" customHeight="1" x14ac:dyDescent="0.35">
      <c r="A28" s="4">
        <v>3</v>
      </c>
      <c r="B28" s="8" t="s">
        <v>5</v>
      </c>
      <c r="C28" s="7" t="s">
        <v>6</v>
      </c>
      <c r="D28" s="34"/>
      <c r="E28" s="5" t="s">
        <v>32</v>
      </c>
    </row>
    <row r="29" spans="1:5" s="5" customFormat="1" ht="21" customHeight="1" x14ac:dyDescent="0.35">
      <c r="A29" s="36" t="s">
        <v>31</v>
      </c>
      <c r="B29" s="39" t="s">
        <v>16</v>
      </c>
      <c r="C29" s="40" t="s">
        <v>17</v>
      </c>
      <c r="D29" s="4" t="s">
        <v>27</v>
      </c>
      <c r="E29" s="4"/>
    </row>
    <row r="30" spans="1:5" ht="15.65" customHeight="1" x14ac:dyDescent="0.3">
      <c r="A30" s="24">
        <v>901</v>
      </c>
      <c r="B30" s="25">
        <v>9</v>
      </c>
      <c r="C30" s="25">
        <v>10</v>
      </c>
      <c r="D30" s="25">
        <f>(B30/C30)*100</f>
        <v>90</v>
      </c>
      <c r="E30" s="42">
        <v>3</v>
      </c>
    </row>
    <row r="31" spans="1:5" ht="15.65" customHeight="1" x14ac:dyDescent="0.3">
      <c r="A31" s="24">
        <v>902</v>
      </c>
      <c r="B31" s="25">
        <v>9</v>
      </c>
      <c r="C31" s="25">
        <v>10</v>
      </c>
      <c r="D31" s="25">
        <f t="shared" ref="D31:D39" si="3">(B31/C31)*100</f>
        <v>90</v>
      </c>
      <c r="E31" s="42">
        <v>3</v>
      </c>
    </row>
    <row r="32" spans="1:5" ht="15.65" customHeight="1" x14ac:dyDescent="0.3">
      <c r="A32" s="24">
        <v>905</v>
      </c>
      <c r="B32" s="25">
        <v>3</v>
      </c>
      <c r="C32" s="25">
        <v>3</v>
      </c>
      <c r="D32" s="25">
        <f t="shared" si="3"/>
        <v>100</v>
      </c>
      <c r="E32" s="42">
        <v>5</v>
      </c>
    </row>
    <row r="33" spans="1:5" ht="15.65" customHeight="1" x14ac:dyDescent="0.3">
      <c r="A33" s="24">
        <v>910</v>
      </c>
      <c r="B33" s="25">
        <v>9</v>
      </c>
      <c r="C33" s="25">
        <v>10</v>
      </c>
      <c r="D33" s="25">
        <f t="shared" si="3"/>
        <v>90</v>
      </c>
      <c r="E33" s="42">
        <v>3</v>
      </c>
    </row>
    <row r="34" spans="1:5" ht="15.65" customHeight="1" x14ac:dyDescent="0.3">
      <c r="A34" s="24">
        <v>921</v>
      </c>
      <c r="B34" s="25">
        <v>9</v>
      </c>
      <c r="C34" s="25">
        <v>10</v>
      </c>
      <c r="D34" s="25">
        <f t="shared" si="3"/>
        <v>90</v>
      </c>
      <c r="E34" s="42">
        <v>3</v>
      </c>
    </row>
    <row r="35" spans="1:5" ht="15.65" customHeight="1" x14ac:dyDescent="0.3">
      <c r="A35" s="24">
        <v>925</v>
      </c>
      <c r="B35" s="25">
        <v>43</v>
      </c>
      <c r="C35" s="25">
        <v>59</v>
      </c>
      <c r="D35" s="25">
        <f t="shared" si="3"/>
        <v>72.881355932203391</v>
      </c>
      <c r="E35" s="42">
        <v>1</v>
      </c>
    </row>
    <row r="36" spans="1:5" ht="15.65" customHeight="1" x14ac:dyDescent="0.3">
      <c r="A36" s="24">
        <v>926</v>
      </c>
      <c r="B36" s="25">
        <v>13</v>
      </c>
      <c r="C36" s="25">
        <v>14</v>
      </c>
      <c r="D36" s="25">
        <f t="shared" si="3"/>
        <v>92.857142857142861</v>
      </c>
      <c r="E36" s="42">
        <v>3</v>
      </c>
    </row>
    <row r="37" spans="1:5" ht="15.65" customHeight="1" x14ac:dyDescent="0.3">
      <c r="A37" s="24">
        <v>929</v>
      </c>
      <c r="B37" s="25">
        <v>13</v>
      </c>
      <c r="C37" s="25">
        <v>14</v>
      </c>
      <c r="D37" s="25">
        <f t="shared" si="3"/>
        <v>92.857142857142861</v>
      </c>
      <c r="E37" s="42">
        <v>3</v>
      </c>
    </row>
    <row r="38" spans="1:5" ht="15.65" customHeight="1" x14ac:dyDescent="0.3">
      <c r="A38" s="24">
        <v>934</v>
      </c>
      <c r="B38" s="25">
        <v>13</v>
      </c>
      <c r="C38" s="25">
        <v>14</v>
      </c>
      <c r="D38" s="25">
        <f t="shared" si="3"/>
        <v>92.857142857142861</v>
      </c>
      <c r="E38" s="42">
        <v>3</v>
      </c>
    </row>
    <row r="39" spans="1:5" ht="15.65" customHeight="1" x14ac:dyDescent="0.3">
      <c r="A39" s="14">
        <v>953</v>
      </c>
      <c r="B39" s="25">
        <v>43</v>
      </c>
      <c r="C39" s="25">
        <v>59</v>
      </c>
      <c r="D39" s="6">
        <f t="shared" si="3"/>
        <v>72.881355932203391</v>
      </c>
      <c r="E39" s="42">
        <v>1</v>
      </c>
    </row>
    <row r="40" spans="1:5" ht="15.65" customHeight="1" x14ac:dyDescent="0.3">
      <c r="A40" s="14"/>
      <c r="B40" s="6"/>
      <c r="C40" s="6"/>
      <c r="D40" s="6"/>
    </row>
    <row r="41" spans="1:5" s="5" customFormat="1" ht="124.25" customHeight="1" x14ac:dyDescent="0.35">
      <c r="A41" s="4">
        <v>4</v>
      </c>
      <c r="B41" s="8" t="s">
        <v>7</v>
      </c>
      <c r="C41" s="7" t="s">
        <v>3</v>
      </c>
      <c r="D41" s="4"/>
      <c r="E41" s="4" t="s">
        <v>34</v>
      </c>
    </row>
    <row r="42" spans="1:5" s="5" customFormat="1" ht="21" customHeight="1" x14ac:dyDescent="0.35">
      <c r="A42" s="36" t="s">
        <v>33</v>
      </c>
      <c r="B42" s="16" t="s">
        <v>18</v>
      </c>
      <c r="C42" s="15" t="s">
        <v>19</v>
      </c>
      <c r="D42" s="4" t="s">
        <v>27</v>
      </c>
      <c r="E42" s="4"/>
    </row>
    <row r="43" spans="1:5" ht="16.25" customHeight="1" x14ac:dyDescent="0.3">
      <c r="A43" s="24">
        <v>901</v>
      </c>
      <c r="B43" s="25">
        <v>10</v>
      </c>
      <c r="C43" s="25">
        <v>9</v>
      </c>
      <c r="D43" s="25">
        <f>B43/C43*100</f>
        <v>111.11111111111111</v>
      </c>
      <c r="E43" s="42">
        <v>5</v>
      </c>
    </row>
    <row r="44" spans="1:5" ht="16.25" customHeight="1" x14ac:dyDescent="0.3">
      <c r="A44" s="24">
        <v>902</v>
      </c>
      <c r="B44" s="25">
        <v>10</v>
      </c>
      <c r="C44" s="25">
        <v>9</v>
      </c>
      <c r="D44" s="25">
        <f t="shared" ref="D44:D52" si="4">B44/C44*100</f>
        <v>111.11111111111111</v>
      </c>
      <c r="E44" s="42">
        <v>5</v>
      </c>
    </row>
    <row r="45" spans="1:5" ht="16.25" customHeight="1" x14ac:dyDescent="0.3">
      <c r="A45" s="24">
        <v>905</v>
      </c>
      <c r="B45" s="25">
        <v>3</v>
      </c>
      <c r="C45" s="25">
        <v>3</v>
      </c>
      <c r="D45" s="25">
        <f t="shared" si="4"/>
        <v>100</v>
      </c>
      <c r="E45" s="42">
        <v>5</v>
      </c>
    </row>
    <row r="46" spans="1:5" ht="16.25" customHeight="1" x14ac:dyDescent="0.3">
      <c r="A46" s="24">
        <v>910</v>
      </c>
      <c r="B46" s="25">
        <v>10</v>
      </c>
      <c r="C46" s="25">
        <v>9</v>
      </c>
      <c r="D46" s="25">
        <f t="shared" si="4"/>
        <v>111.11111111111111</v>
      </c>
      <c r="E46" s="42">
        <v>5</v>
      </c>
    </row>
    <row r="47" spans="1:5" ht="16.25" customHeight="1" x14ac:dyDescent="0.3">
      <c r="A47" s="24">
        <v>921</v>
      </c>
      <c r="B47" s="25">
        <v>10</v>
      </c>
      <c r="C47" s="25">
        <v>9</v>
      </c>
      <c r="D47" s="25">
        <f t="shared" si="4"/>
        <v>111.11111111111111</v>
      </c>
      <c r="E47" s="42">
        <v>5</v>
      </c>
    </row>
    <row r="48" spans="1:5" ht="16.25" customHeight="1" x14ac:dyDescent="0.3">
      <c r="A48" s="24">
        <v>925</v>
      </c>
      <c r="B48" s="25">
        <v>35</v>
      </c>
      <c r="C48" s="25">
        <v>43</v>
      </c>
      <c r="D48" s="25">
        <f t="shared" si="4"/>
        <v>81.395348837209298</v>
      </c>
      <c r="E48" s="42">
        <v>5</v>
      </c>
    </row>
    <row r="49" spans="1:5" ht="16.25" customHeight="1" x14ac:dyDescent="0.3">
      <c r="A49" s="24">
        <v>926</v>
      </c>
      <c r="B49" s="25">
        <v>13</v>
      </c>
      <c r="C49" s="25">
        <v>13</v>
      </c>
      <c r="D49" s="25">
        <f t="shared" si="4"/>
        <v>100</v>
      </c>
      <c r="E49" s="42">
        <v>5</v>
      </c>
    </row>
    <row r="50" spans="1:5" ht="16.25" customHeight="1" x14ac:dyDescent="0.3">
      <c r="A50" s="24">
        <v>929</v>
      </c>
      <c r="B50" s="25">
        <v>13</v>
      </c>
      <c r="C50" s="25">
        <v>13</v>
      </c>
      <c r="D50" s="25">
        <f t="shared" si="4"/>
        <v>100</v>
      </c>
      <c r="E50" s="42">
        <v>5</v>
      </c>
    </row>
    <row r="51" spans="1:5" ht="16.25" customHeight="1" x14ac:dyDescent="0.3">
      <c r="A51" s="24">
        <v>934</v>
      </c>
      <c r="B51" s="25">
        <v>13</v>
      </c>
      <c r="C51" s="25">
        <v>13</v>
      </c>
      <c r="D51" s="25">
        <f t="shared" si="4"/>
        <v>100</v>
      </c>
      <c r="E51" s="42">
        <v>5</v>
      </c>
    </row>
    <row r="52" spans="1:5" ht="16.25" customHeight="1" x14ac:dyDescent="0.3">
      <c r="A52" s="24">
        <v>953</v>
      </c>
      <c r="B52" s="25">
        <v>35</v>
      </c>
      <c r="C52" s="25">
        <v>43</v>
      </c>
      <c r="D52" s="25">
        <f t="shared" si="4"/>
        <v>81.395348837209298</v>
      </c>
      <c r="E52" s="42">
        <v>5</v>
      </c>
    </row>
    <row r="53" spans="1:5" ht="16.25" customHeight="1" x14ac:dyDescent="0.3">
      <c r="A53" s="14"/>
      <c r="B53" s="6"/>
      <c r="C53" s="6"/>
      <c r="D53" s="6"/>
      <c r="E53" s="37"/>
    </row>
    <row r="54" spans="1:5" s="5" customFormat="1" ht="124.75" customHeight="1" x14ac:dyDescent="0.35">
      <c r="A54" s="4">
        <v>5</v>
      </c>
      <c r="B54" s="8" t="s">
        <v>8</v>
      </c>
      <c r="C54" s="7" t="s">
        <v>9</v>
      </c>
      <c r="D54" s="4" t="s">
        <v>20</v>
      </c>
      <c r="E54" s="4" t="s">
        <v>36</v>
      </c>
    </row>
    <row r="55" spans="1:5" s="5" customFormat="1" ht="27" customHeight="1" x14ac:dyDescent="0.35">
      <c r="A55" s="36" t="s">
        <v>35</v>
      </c>
      <c r="B55" s="16" t="s">
        <v>21</v>
      </c>
      <c r="C55" s="15" t="s">
        <v>22</v>
      </c>
      <c r="D55" s="4" t="s">
        <v>27</v>
      </c>
      <c r="E55" s="4"/>
    </row>
    <row r="56" spans="1:5" s="5" customFormat="1" ht="16.25" customHeight="1" x14ac:dyDescent="0.3">
      <c r="A56" s="14">
        <v>901</v>
      </c>
      <c r="B56" s="11">
        <v>0</v>
      </c>
      <c r="C56" s="11">
        <v>0</v>
      </c>
      <c r="D56" s="26">
        <f>C56-B56</f>
        <v>0</v>
      </c>
      <c r="E56" s="4">
        <v>5</v>
      </c>
    </row>
    <row r="57" spans="1:5" s="5" customFormat="1" ht="16.25" customHeight="1" x14ac:dyDescent="0.3">
      <c r="A57" s="14">
        <v>902</v>
      </c>
      <c r="B57" s="11">
        <v>712654.94</v>
      </c>
      <c r="C57" s="11">
        <v>303354.21999999997</v>
      </c>
      <c r="D57" s="26">
        <f t="shared" ref="D57:D65" si="5">C57-B57</f>
        <v>-409300.72</v>
      </c>
      <c r="E57" s="4">
        <v>5</v>
      </c>
    </row>
    <row r="58" spans="1:5" s="5" customFormat="1" ht="16.25" customHeight="1" x14ac:dyDescent="0.3">
      <c r="A58" s="21">
        <v>905</v>
      </c>
      <c r="B58" s="22">
        <v>305.76</v>
      </c>
      <c r="C58" s="46">
        <v>467.83</v>
      </c>
      <c r="D58" s="26">
        <f t="shared" si="5"/>
        <v>162.07</v>
      </c>
      <c r="E58" s="4">
        <v>2</v>
      </c>
    </row>
    <row r="59" spans="1:5" s="5" customFormat="1" ht="16.25" customHeight="1" x14ac:dyDescent="0.3">
      <c r="A59" s="21">
        <v>910</v>
      </c>
      <c r="B59" s="22">
        <v>6012.81</v>
      </c>
      <c r="C59" s="22">
        <v>5183.1400000000003</v>
      </c>
      <c r="D59" s="26">
        <f t="shared" si="5"/>
        <v>-829.67000000000007</v>
      </c>
      <c r="E59" s="4">
        <v>5</v>
      </c>
    </row>
    <row r="60" spans="1:5" s="5" customFormat="1" ht="16.25" customHeight="1" x14ac:dyDescent="0.3">
      <c r="A60" s="21">
        <v>921</v>
      </c>
      <c r="B60" s="22">
        <v>59744.800000000003</v>
      </c>
      <c r="C60" s="22">
        <v>30791.59</v>
      </c>
      <c r="D60" s="26">
        <f t="shared" si="5"/>
        <v>-28953.210000000003</v>
      </c>
      <c r="E60" s="4">
        <v>5</v>
      </c>
    </row>
    <row r="61" spans="1:5" s="5" customFormat="1" ht="16.25" customHeight="1" x14ac:dyDescent="0.3">
      <c r="A61" s="14">
        <v>925</v>
      </c>
      <c r="B61" s="11">
        <v>12853028.1</v>
      </c>
      <c r="C61" s="11">
        <v>25647145.149999999</v>
      </c>
      <c r="D61" s="26">
        <f t="shared" si="5"/>
        <v>12794117.049999999</v>
      </c>
      <c r="E61" s="4">
        <v>2</v>
      </c>
    </row>
    <row r="62" spans="1:5" s="5" customFormat="1" ht="16.25" customHeight="1" x14ac:dyDescent="0.3">
      <c r="A62" s="24">
        <v>926</v>
      </c>
      <c r="B62" s="11">
        <v>160180.82</v>
      </c>
      <c r="C62" s="11">
        <v>251572.79</v>
      </c>
      <c r="D62" s="26">
        <f t="shared" si="5"/>
        <v>91391.97</v>
      </c>
      <c r="E62" s="4">
        <v>2</v>
      </c>
    </row>
    <row r="63" spans="1:5" s="5" customFormat="1" ht="16.25" customHeight="1" x14ac:dyDescent="0.3">
      <c r="A63" s="27">
        <v>929</v>
      </c>
      <c r="B63" s="22">
        <v>8917.58</v>
      </c>
      <c r="C63" s="22">
        <v>7519.81</v>
      </c>
      <c r="D63" s="26">
        <f t="shared" si="5"/>
        <v>-1397.7699999999995</v>
      </c>
      <c r="E63" s="4">
        <v>5</v>
      </c>
    </row>
    <row r="64" spans="1:5" s="5" customFormat="1" ht="16.25" customHeight="1" x14ac:dyDescent="0.3">
      <c r="A64" s="27">
        <v>934</v>
      </c>
      <c r="B64" s="22">
        <v>943.99</v>
      </c>
      <c r="C64" s="22">
        <v>858.18</v>
      </c>
      <c r="D64" s="26">
        <f t="shared" si="5"/>
        <v>-85.810000000000059</v>
      </c>
      <c r="E64" s="4">
        <v>5</v>
      </c>
    </row>
    <row r="65" spans="1:5" s="5" customFormat="1" ht="16.25" customHeight="1" x14ac:dyDescent="0.3">
      <c r="A65" s="14">
        <v>953</v>
      </c>
      <c r="B65" s="11">
        <v>10.25</v>
      </c>
      <c r="C65" s="11">
        <v>10.25</v>
      </c>
      <c r="D65" s="26">
        <f t="shared" si="5"/>
        <v>0</v>
      </c>
      <c r="E65" s="4">
        <v>4</v>
      </c>
    </row>
    <row r="66" spans="1:5" s="5" customFormat="1" ht="16.25" customHeight="1" x14ac:dyDescent="0.3">
      <c r="A66" s="14"/>
      <c r="B66" s="10"/>
      <c r="C66" s="11"/>
      <c r="D66" s="4"/>
      <c r="E66" s="4"/>
    </row>
    <row r="67" spans="1:5" s="5" customFormat="1" ht="16.25" customHeight="1" x14ac:dyDescent="0.3">
      <c r="A67" s="14"/>
      <c r="B67" s="10">
        <f>SUM(B56:B65)</f>
        <v>13801799.050000001</v>
      </c>
      <c r="C67" s="10">
        <f>SUM(C56:C65)</f>
        <v>26246902.959999997</v>
      </c>
      <c r="D67" s="4"/>
      <c r="E67" s="4"/>
    </row>
    <row r="68" spans="1:5" ht="16.25" customHeight="1" x14ac:dyDescent="0.3">
      <c r="A68" s="14"/>
      <c r="B68" s="12"/>
      <c r="C68" s="12"/>
      <c r="D68" s="6"/>
    </row>
    <row r="69" spans="1:5" s="5" customFormat="1" ht="70.75" customHeight="1" x14ac:dyDescent="0.35">
      <c r="A69" s="4">
        <v>6</v>
      </c>
      <c r="B69" s="43" t="s">
        <v>10</v>
      </c>
      <c r="C69" s="7"/>
      <c r="D69" s="4"/>
      <c r="E69" s="4" t="s">
        <v>39</v>
      </c>
    </row>
    <row r="70" spans="1:5" s="5" customFormat="1" ht="22.75" customHeight="1" x14ac:dyDescent="0.35">
      <c r="A70" s="36" t="s">
        <v>37</v>
      </c>
      <c r="B70" s="16" t="s">
        <v>38</v>
      </c>
      <c r="C70" s="7"/>
      <c r="D70" s="4"/>
      <c r="E70" s="4"/>
    </row>
    <row r="71" spans="1:5" ht="20.399999999999999" customHeight="1" x14ac:dyDescent="0.3">
      <c r="A71" s="14">
        <v>901</v>
      </c>
      <c r="B71" s="25">
        <v>0</v>
      </c>
      <c r="C71" s="6"/>
      <c r="D71" s="6"/>
      <c r="E71" s="42">
        <v>5</v>
      </c>
    </row>
    <row r="72" spans="1:5" ht="20.399999999999999" customHeight="1" x14ac:dyDescent="0.3">
      <c r="A72" s="14">
        <v>902</v>
      </c>
      <c r="B72" s="25">
        <v>0</v>
      </c>
      <c r="C72" s="6"/>
      <c r="D72" s="6"/>
      <c r="E72" s="42">
        <v>5</v>
      </c>
    </row>
    <row r="73" spans="1:5" ht="20.399999999999999" customHeight="1" x14ac:dyDescent="0.3">
      <c r="A73" s="14">
        <v>905</v>
      </c>
      <c r="B73" s="25">
        <v>0</v>
      </c>
      <c r="C73" s="6"/>
      <c r="D73" s="6"/>
      <c r="E73" s="42">
        <v>5</v>
      </c>
    </row>
    <row r="74" spans="1:5" ht="20.399999999999999" customHeight="1" x14ac:dyDescent="0.3">
      <c r="A74" s="14">
        <v>910</v>
      </c>
      <c r="B74" s="25">
        <v>0</v>
      </c>
      <c r="C74" s="6"/>
      <c r="D74" s="6"/>
      <c r="E74" s="42">
        <v>5</v>
      </c>
    </row>
    <row r="75" spans="1:5" ht="20.399999999999999" customHeight="1" x14ac:dyDescent="0.3">
      <c r="A75" s="14">
        <v>921</v>
      </c>
      <c r="B75" s="25">
        <v>0</v>
      </c>
      <c r="C75" s="6"/>
      <c r="D75" s="6"/>
      <c r="E75" s="42">
        <v>5</v>
      </c>
    </row>
    <row r="76" spans="1:5" ht="20.399999999999999" customHeight="1" x14ac:dyDescent="0.3">
      <c r="A76" s="14">
        <v>925</v>
      </c>
      <c r="B76" s="25">
        <v>0</v>
      </c>
      <c r="C76" s="6"/>
      <c r="D76" s="6"/>
      <c r="E76" s="42">
        <v>5</v>
      </c>
    </row>
    <row r="77" spans="1:5" ht="20.399999999999999" customHeight="1" x14ac:dyDescent="0.3">
      <c r="A77" s="14">
        <v>926</v>
      </c>
      <c r="B77" s="25">
        <v>0</v>
      </c>
      <c r="C77" s="6"/>
      <c r="D77" s="6"/>
      <c r="E77" s="42">
        <v>5</v>
      </c>
    </row>
    <row r="78" spans="1:5" ht="20.399999999999999" customHeight="1" x14ac:dyDescent="0.3">
      <c r="A78" s="14">
        <v>929</v>
      </c>
      <c r="B78" s="25">
        <v>0</v>
      </c>
      <c r="C78" s="6"/>
      <c r="D78" s="6"/>
      <c r="E78" s="42">
        <v>5</v>
      </c>
    </row>
    <row r="79" spans="1:5" ht="20.399999999999999" customHeight="1" x14ac:dyDescent="0.3">
      <c r="A79" s="14">
        <v>934</v>
      </c>
      <c r="B79" s="25">
        <v>0</v>
      </c>
      <c r="C79" s="6"/>
      <c r="D79" s="6"/>
      <c r="E79" s="42">
        <v>5</v>
      </c>
    </row>
    <row r="80" spans="1:5" ht="20.399999999999999" customHeight="1" x14ac:dyDescent="0.3">
      <c r="A80" s="14">
        <v>953</v>
      </c>
      <c r="B80" s="25">
        <v>0</v>
      </c>
      <c r="C80" s="6"/>
      <c r="D80" s="6"/>
      <c r="E80" s="42">
        <v>5</v>
      </c>
    </row>
    <row r="81" spans="1:5" ht="19.25" customHeight="1" x14ac:dyDescent="0.3">
      <c r="A81" s="14"/>
      <c r="B81" s="6"/>
      <c r="C81" s="6"/>
      <c r="D81" s="6"/>
      <c r="E81" s="37"/>
    </row>
    <row r="82" spans="1:5" s="5" customFormat="1" ht="57" hidden="1" customHeight="1" x14ac:dyDescent="0.35">
      <c r="A82" s="4">
        <v>7</v>
      </c>
      <c r="B82" s="33" t="s">
        <v>25</v>
      </c>
      <c r="C82" s="35" t="s">
        <v>23</v>
      </c>
      <c r="D82" s="4" t="s">
        <v>24</v>
      </c>
    </row>
    <row r="83" spans="1:5" s="5" customFormat="1" ht="144.65" customHeight="1" x14ac:dyDescent="0.35">
      <c r="A83" s="4">
        <v>7</v>
      </c>
      <c r="B83" s="33" t="s">
        <v>42</v>
      </c>
      <c r="C83" s="35" t="s">
        <v>43</v>
      </c>
      <c r="D83" s="4" t="s">
        <v>41</v>
      </c>
    </row>
    <row r="84" spans="1:5" s="5" customFormat="1" ht="27.65" customHeight="1" x14ac:dyDescent="0.35">
      <c r="A84" s="36" t="s">
        <v>40</v>
      </c>
      <c r="B84" s="43"/>
      <c r="C84" s="35"/>
      <c r="D84" s="4"/>
    </row>
    <row r="85" spans="1:5" ht="19.25" customHeight="1" x14ac:dyDescent="0.3">
      <c r="A85" s="14">
        <v>901</v>
      </c>
      <c r="B85" s="12"/>
      <c r="C85" s="12"/>
      <c r="D85" s="6"/>
    </row>
    <row r="86" spans="1:5" ht="33" customHeight="1" x14ac:dyDescent="0.3">
      <c r="A86" s="14">
        <v>902</v>
      </c>
      <c r="B86" s="12">
        <v>13514</v>
      </c>
      <c r="C86" s="44" t="s">
        <v>44</v>
      </c>
      <c r="D86" s="29">
        <v>5</v>
      </c>
    </row>
    <row r="87" spans="1:5" ht="19.25" customHeight="1" x14ac:dyDescent="0.3">
      <c r="A87" s="14">
        <v>905</v>
      </c>
      <c r="B87" s="12">
        <v>0</v>
      </c>
      <c r="C87" s="6"/>
      <c r="D87" s="29">
        <v>5</v>
      </c>
    </row>
    <row r="88" spans="1:5" ht="19.25" customHeight="1" x14ac:dyDescent="0.3">
      <c r="A88" s="14">
        <v>910</v>
      </c>
      <c r="B88" s="12">
        <v>0</v>
      </c>
      <c r="C88" s="6"/>
      <c r="D88" s="29">
        <v>5</v>
      </c>
    </row>
    <row r="89" spans="1:5" ht="19.25" customHeight="1" x14ac:dyDescent="0.3">
      <c r="A89" s="14">
        <v>921</v>
      </c>
      <c r="B89" s="12">
        <v>0</v>
      </c>
      <c r="C89" s="6"/>
      <c r="D89" s="29">
        <v>5</v>
      </c>
    </row>
    <row r="90" spans="1:5" ht="36" customHeight="1" x14ac:dyDescent="0.3">
      <c r="A90" s="14">
        <v>925</v>
      </c>
      <c r="B90" s="12">
        <v>3687.17</v>
      </c>
      <c r="C90" s="45" t="s">
        <v>45</v>
      </c>
      <c r="D90" s="29">
        <v>5</v>
      </c>
    </row>
    <row r="91" spans="1:5" ht="19.25" customHeight="1" x14ac:dyDescent="0.3">
      <c r="A91" s="14">
        <v>926</v>
      </c>
      <c r="B91" s="12">
        <v>0</v>
      </c>
      <c r="C91" s="6"/>
      <c r="D91" s="29">
        <v>5</v>
      </c>
    </row>
    <row r="92" spans="1:5" ht="19.25" customHeight="1" x14ac:dyDescent="0.3">
      <c r="A92" s="14">
        <v>929</v>
      </c>
      <c r="B92" s="12">
        <v>0</v>
      </c>
      <c r="C92" s="6"/>
      <c r="D92" s="29">
        <v>5</v>
      </c>
    </row>
    <row r="93" spans="1:5" ht="19.25" customHeight="1" x14ac:dyDescent="0.3">
      <c r="A93" s="14">
        <v>934</v>
      </c>
      <c r="B93" s="12">
        <v>0</v>
      </c>
      <c r="C93" s="6"/>
      <c r="D93" s="29">
        <v>5</v>
      </c>
    </row>
    <row r="94" spans="1:5" ht="39" customHeight="1" x14ac:dyDescent="0.3">
      <c r="A94" s="14">
        <v>953</v>
      </c>
      <c r="B94" s="12">
        <v>0</v>
      </c>
      <c r="C94" s="30"/>
      <c r="D94" s="29">
        <v>5</v>
      </c>
    </row>
    <row r="95" spans="1:5" ht="19.25" customHeight="1" x14ac:dyDescent="0.3">
      <c r="A95" s="14"/>
      <c r="B95" s="12">
        <f>SUM(B86:B94)</f>
        <v>17201.169999999998</v>
      </c>
      <c r="C95" s="6"/>
      <c r="D95" s="6"/>
    </row>
    <row r="98" spans="1:4" x14ac:dyDescent="0.3">
      <c r="A98" s="54" t="s">
        <v>46</v>
      </c>
      <c r="B98" s="54"/>
      <c r="D98" s="2" t="s">
        <v>47</v>
      </c>
    </row>
    <row r="99" spans="1:4" x14ac:dyDescent="0.3">
      <c r="A99" s="54"/>
      <c r="B99" s="54"/>
    </row>
  </sheetData>
  <mergeCells count="2">
    <mergeCell ref="B1:E1"/>
    <mergeCell ref="A98:B99"/>
  </mergeCells>
  <printOptions horizontalCentered="1"/>
  <pageMargins left="3.937007874015748E-2" right="0.19685039370078741" top="0.59055118110236227" bottom="0.59055118110236227" header="0.31496062992125984" footer="0.31496062992125984"/>
  <pageSetup paperSize="9" scale="54" fitToWidth="3" orientation="portrait" r:id="rId1"/>
  <rowBreaks count="3" manualBreakCount="3">
    <brk id="14" max="6" man="1"/>
    <brk id="40" max="6" man="1"/>
    <brk id="6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2023-04-19T05:26:59Z</dcterms:modified>
</cp:coreProperties>
</file>